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Terviseamet/Räpina mnt 12/RKAS - TA/"/>
    </mc:Choice>
  </mc:AlternateContent>
  <xr:revisionPtr revIDLastSave="92" documentId="8_{83388409-DDBD-4D2F-8B66-197B33D0839E}" xr6:coauthVersionLast="47" xr6:coauthVersionMax="47" xr10:uidLastSave="{2F529125-4E2B-4ABC-ABB5-59744AA048FF}"/>
  <bookViews>
    <workbookView xWindow="38670" yWindow="630" windowWidth="25650" windowHeight="19860" tabRatio="842" xr2:uid="{00000000-000D-0000-FFFF-FFFF00000000}"/>
  </bookViews>
  <sheets>
    <sheet name="Lisa nr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4" i="2" l="1"/>
  <c r="E33" i="2"/>
  <c r="E21" i="2"/>
  <c r="F14" i="2"/>
  <c r="E25" i="2" l="1"/>
  <c r="E29" i="2"/>
  <c r="E28" i="2"/>
  <c r="E27" i="2"/>
  <c r="E30" i="2"/>
  <c r="E20" i="2"/>
  <c r="F13" i="2"/>
  <c r="F34" i="2" l="1"/>
  <c r="E31" i="2"/>
  <c r="E35" i="2" l="1"/>
  <c r="F21" i="2"/>
  <c r="F31" i="2"/>
  <c r="F33" i="2" l="1"/>
  <c r="F35" i="2" s="1"/>
  <c r="F37" i="2" s="1"/>
  <c r="F36" i="2" l="1"/>
</calcChain>
</file>

<file path=xl/sharedStrings.xml><?xml version="1.0" encoding="utf-8"?>
<sst xmlns="http://schemas.openxmlformats.org/spreadsheetml/2006/main" count="55" uniqueCount="47">
  <si>
    <t>Lisa 3</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</si>
  <si>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</si>
  <si>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</si>
  <si>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</si>
  <si>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</si>
  <si>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</si>
  <si>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</si>
  <si>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</si>
  <si>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</si>
  <si>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</si>
  <si>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</si>
  <si>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</si>
  <si>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Tehnohooldus</t>
  </si>
  <si>
    <t>Omanikukohustused</t>
  </si>
  <si>
    <t>ÜÜR KOKKU</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</si>
  <si>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</si>
  <si>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</si>
  <si>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</si>
  <si>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</si>
  <si>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</si>
  <si>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</si>
  <si>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</si>
  <si>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</si>
  <si>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</si>
  <si>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</si>
  <si>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</si>
  <si>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</si>
  <si>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</si>
  <si>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</si>
  <si>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</si>
  <si>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</si>
  <si>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</si>
  <si>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kuud</t>
  </si>
  <si>
    <t>Kinnistu pindala</t>
  </si>
  <si>
    <t>Netoüür</t>
  </si>
  <si>
    <t>Heakord (310, 320, 360)</t>
  </si>
  <si>
    <t>Kõrvalteenuste eest tasumine tegelike kulude alusel, esitatud kulude prognoos</t>
  </si>
  <si>
    <t>Tugiteenused (710)</t>
  </si>
  <si>
    <t>Terviseamet</t>
  </si>
  <si>
    <t>RKASi järelevalveteenus</t>
  </si>
  <si>
    <t>Heakord (340)</t>
  </si>
  <si>
    <t>Heakord (330, 350)</t>
  </si>
  <si>
    <t>Räpina mnt 12, Võru</t>
  </si>
  <si>
    <t>Indekseerimine* alates 01.01.2025.a, 31.dets THI, max 3% aastas</t>
  </si>
  <si>
    <t>Üür ja kõrvalteenuste tasu 01.01.2024 - 31.12.2024</t>
  </si>
  <si>
    <t xml:space="preserve"> üürilepingule nr KPJ-4/2023-164</t>
  </si>
  <si>
    <t>Tugiteenused (710, 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</si>
</sst>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4"/>
      <color theme="1"/>
      <name val="Times New Roman"/>
      <family val="1"/>
      <charset val="186"/>
    </font>
    <font>
      <b/>
      <sz val="11"/>
      <color theme="1"/>
      <name val="Times New Roman"/>
      <family val="1"/>
      <charset val="186"/>
    </font>
    <font>
      <i/>
      <sz val="10"/>
      <name val="Times New Roman"/>
      <family val="1"/>
      <charset val="186"/>
    </font>
    <font>
      <sz val="11"/>
      <name val="Times New Roman"/>
      <family val="1"/>
    </font>
    <font>
      <sz val="11"/>
      <color theme="0" tint="-0.499984740745262"/>
      <name val="Times New Roman"/>
      <family val="1"/>
    </font>
    <font>
      <b/>
      <sz val="11"/>
      <color theme="0"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s>
  <cellStyleXfs count="2">
    <xf numFmtId="0" fontId="0" fillId="0" borderId="0"/>
    <xf numFmtId="0" fontId="3" fillId="0" borderId="0"/>
  </cellStyleXfs>
  <cellXfs count="102">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164" fontId="1" fillId="0" borderId="1" xfId="0" applyNumberFormat="1"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6" fillId="3" borderId="9" xfId="0" applyFont="1" applyFill="1" applyBorder="1" applyAlignment="1">
      <alignment horizontal="center"/>
    </xf>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9" fontId="1" fillId="0" borderId="0" xfId="0" applyNumberFormat="1" applyFont="1" applyAlignment="1">
      <alignment horizontal="left"/>
    </xf>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6" fillId="2" borderId="20" xfId="0" applyFont="1" applyFill="1" applyBorder="1" applyAlignment="1">
      <alignment horizontal="center"/>
    </xf>
    <xf numFmtId="4" fontId="6" fillId="3" borderId="5" xfId="0" applyNumberFormat="1" applyFont="1" applyFill="1" applyBorder="1" applyAlignment="1">
      <alignment horizontal="right"/>
    </xf>
    <xf numFmtId="0" fontId="8" fillId="0" borderId="0" xfId="0" applyFont="1"/>
    <xf numFmtId="3" fontId="1" fillId="0" borderId="1" xfId="0" applyNumberFormat="1" applyFont="1" applyBorder="1" applyAlignment="1">
      <alignment horizontal="right"/>
    </xf>
    <xf numFmtId="0" fontId="10" fillId="0" borderId="0" xfId="0" applyFont="1" applyAlignment="1">
      <alignment horizontal="right"/>
    </xf>
    <xf numFmtId="0" fontId="6" fillId="0" borderId="0" xfId="0" applyFont="1" applyAlignment="1">
      <alignment horizontal="left" wrapText="1"/>
    </xf>
    <xf numFmtId="0" fontId="5" fillId="0" borderId="0" xfId="0" applyFont="1" applyAlignment="1">
      <alignment horizontal="left" wrapText="1"/>
    </xf>
    <xf numFmtId="0" fontId="6" fillId="2" borderId="25" xfId="0" applyFont="1" applyFill="1" applyBorder="1" applyAlignment="1">
      <alignment horizontal="center" wrapText="1"/>
    </xf>
    <xf numFmtId="4" fontId="6" fillId="2" borderId="28" xfId="0" applyNumberFormat="1" applyFont="1" applyFill="1" applyBorder="1" applyAlignment="1">
      <alignment horizontal="right"/>
    </xf>
    <xf numFmtId="4" fontId="6" fillId="3" borderId="28" xfId="0" applyNumberFormat="1" applyFont="1" applyFill="1" applyBorder="1" applyAlignment="1">
      <alignment horizontal="right"/>
    </xf>
    <xf numFmtId="0" fontId="6" fillId="2" borderId="27" xfId="0" applyFont="1" applyFill="1" applyBorder="1" applyAlignment="1">
      <alignment horizontal="center" wrapText="1"/>
    </xf>
    <xf numFmtId="4" fontId="4" fillId="0" borderId="28" xfId="0" applyNumberFormat="1" applyFont="1" applyBorder="1" applyAlignment="1">
      <alignment vertical="center" wrapText="1"/>
    </xf>
    <xf numFmtId="4" fontId="4" fillId="0" borderId="28" xfId="0" applyNumberFormat="1" applyFont="1" applyBorder="1" applyAlignment="1">
      <alignment horizontal="center" vertical="center" wrapText="1"/>
    </xf>
    <xf numFmtId="4" fontId="6" fillId="4" borderId="29" xfId="0" applyNumberFormat="1" applyFont="1" applyFill="1" applyBorder="1" applyAlignment="1">
      <alignment horizontal="right"/>
    </xf>
    <xf numFmtId="0" fontId="4" fillId="2" borderId="5" xfId="0" applyFont="1" applyFill="1" applyBorder="1" applyAlignment="1">
      <alignment horizontal="right"/>
    </xf>
    <xf numFmtId="4" fontId="4" fillId="0" borderId="6" xfId="0" applyNumberFormat="1" applyFont="1" applyBorder="1" applyAlignment="1">
      <alignment horizontal="right" wrapText="1"/>
    </xf>
    <xf numFmtId="4" fontId="4" fillId="0" borderId="18" xfId="0" applyNumberFormat="1" applyFont="1" applyBorder="1" applyAlignment="1">
      <alignment wrapText="1"/>
    </xf>
    <xf numFmtId="0" fontId="6" fillId="2" borderId="31" xfId="0" applyFont="1" applyFill="1" applyBorder="1"/>
    <xf numFmtId="0" fontId="4" fillId="0" borderId="9" xfId="0" applyFont="1" applyBorder="1"/>
    <xf numFmtId="0" fontId="4" fillId="0" borderId="18" xfId="0" applyFont="1" applyBorder="1"/>
    <xf numFmtId="0" fontId="4" fillId="0" borderId="5" xfId="0" applyFont="1" applyBorder="1"/>
    <xf numFmtId="0" fontId="6" fillId="2" borderId="5" xfId="0" applyFont="1" applyFill="1" applyBorder="1"/>
    <xf numFmtId="0" fontId="6" fillId="3" borderId="0" xfId="0" applyFont="1" applyFill="1"/>
    <xf numFmtId="0" fontId="6" fillId="3" borderId="10" xfId="0" applyFont="1" applyFill="1" applyBorder="1"/>
    <xf numFmtId="0" fontId="6" fillId="4" borderId="13" xfId="0" applyFont="1" applyFill="1" applyBorder="1"/>
    <xf numFmtId="4" fontId="13" fillId="3" borderId="6" xfId="0" applyNumberFormat="1" applyFont="1" applyFill="1" applyBorder="1" applyAlignment="1">
      <alignment horizontal="right"/>
    </xf>
    <xf numFmtId="4" fontId="13" fillId="0" borderId="18" xfId="0" applyNumberFormat="1" applyFont="1" applyBorder="1" applyAlignment="1">
      <alignment wrapText="1"/>
    </xf>
    <xf numFmtId="4" fontId="13" fillId="0" borderId="6" xfId="0" applyNumberFormat="1" applyFont="1" applyBorder="1"/>
    <xf numFmtId="4" fontId="14" fillId="4" borderId="11" xfId="0" applyNumberFormat="1" applyFont="1" applyFill="1" applyBorder="1" applyAlignment="1">
      <alignment horizontal="right"/>
    </xf>
    <xf numFmtId="4" fontId="14" fillId="4" borderId="13" xfId="0" applyNumberFormat="1" applyFont="1" applyFill="1" applyBorder="1" applyAlignment="1">
      <alignment horizontal="right"/>
    </xf>
    <xf numFmtId="0" fontId="9" fillId="0" borderId="0" xfId="0" applyFont="1" applyAlignment="1">
      <alignment horizontal="center" wrapText="1"/>
    </xf>
    <xf numFmtId="0" fontId="4" fillId="0" borderId="16" xfId="0" applyFont="1" applyBorder="1"/>
    <xf numFmtId="0" fontId="4" fillId="0" borderId="5"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2" xfId="0" applyNumberFormat="1" applyFont="1" applyBorder="1" applyAlignment="1">
      <alignment horizontal="center" vertical="center" wrapText="1"/>
    </xf>
    <xf numFmtId="4" fontId="4" fillId="0" borderId="23" xfId="0" applyNumberFormat="1" applyFont="1" applyBorder="1" applyAlignment="1">
      <alignment horizontal="center" vertical="center" wrapText="1"/>
    </xf>
    <xf numFmtId="4" fontId="4" fillId="0" borderId="20" xfId="0" applyNumberFormat="1" applyFont="1" applyBorder="1" applyAlignment="1">
      <alignment horizontal="center" vertical="center" wrapText="1"/>
    </xf>
    <xf numFmtId="0" fontId="4" fillId="0" borderId="1" xfId="0" applyFont="1" applyBorder="1"/>
    <xf numFmtId="0" fontId="4" fillId="0" borderId="18" xfId="0" applyFont="1" applyBorder="1"/>
    <xf numFmtId="4" fontId="4" fillId="0" borderId="26" xfId="0" applyNumberFormat="1" applyFont="1" applyBorder="1" applyAlignment="1">
      <alignment horizontal="center" vertical="center" wrapText="1"/>
    </xf>
    <xf numFmtId="4" fontId="4" fillId="0" borderId="24" xfId="0" applyNumberFormat="1" applyFont="1"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0" xfId="0" applyFont="1" applyBorder="1" applyAlignment="1">
      <alignment horizontal="center" wrapText="1"/>
    </xf>
    <xf numFmtId="4" fontId="4" fillId="0" borderId="21" xfId="0" applyNumberFormat="1" applyFont="1" applyBorder="1" applyAlignment="1">
      <alignment horizontal="center" vertical="center" wrapText="1"/>
    </xf>
    <xf numFmtId="4" fontId="4" fillId="0" borderId="30" xfId="0" applyNumberFormat="1" applyFont="1" applyBorder="1" applyAlignment="1">
      <alignment horizontal="center" vertical="center" wrapText="1"/>
    </xf>
    <xf numFmtId="0" fontId="4" fillId="0" borderId="16" xfId="0" applyFont="1" applyBorder="1" applyAlignment="1">
      <alignment horizontal="left"/>
    </xf>
    <xf numFmtId="0" fontId="4" fillId="0" borderId="5" xfId="0" applyFont="1" applyBorder="1" applyAlignment="1">
      <alignment horizontal="left"/>
    </xf>
    <xf numFmtId="4" fontId="4" fillId="0" borderId="21" xfId="0" applyNumberFormat="1" applyFont="1" applyBorder="1" applyAlignment="1">
      <alignment horizontal="right" vertical="center" wrapText="1"/>
    </xf>
    <xf numFmtId="4" fontId="4" fillId="0" borderId="32" xfId="0" applyNumberFormat="1" applyFont="1" applyBorder="1" applyAlignment="1">
      <alignment horizontal="right" vertical="center" wrapText="1"/>
    </xf>
    <xf numFmtId="4" fontId="4" fillId="0" borderId="30"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20" xfId="0" applyNumberFormat="1" applyFont="1" applyBorder="1" applyAlignment="1">
      <alignment horizontal="right" vertical="center" wrapText="1"/>
    </xf>
    <xf numFmtId="4" fontId="12" fillId="0" borderId="24"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0" fontId="11" fillId="0" borderId="0" xfId="0" applyFont="1" applyAlignment="1">
      <alignment vertical="center"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9" style="1" customWidth="1"/>
    <col min="5" max="6" width="17.42578125" style="1" customWidth="1"/>
    <col min="7" max="7" width="30.5703125" style="1" customWidth="1"/>
    <col min="8" max="8" width="36.28515625" style="1" customWidth="1"/>
    <col min="9" max="16384" width="9.140625" style="1"/>
  </cols>
  <sheetData>
    <row r="1" spans="1:8" ht="13.9" x14ac:dyDescent="0.25">
      <c r="H1" s="48" t="s">
        <v>0</v>
      </c>
    </row>
    <row r="2" spans="1:8" ht="15" customHeight="1" x14ac:dyDescent="0.25">
      <c r="H2" s="48" t="s">
        <v>45</v>
      </c>
    </row>
    <row r="3" spans="1:8" ht="15" customHeight="1" x14ac:dyDescent="0.25">
      <c r="H3" s="48"/>
    </row>
    <row r="4" spans="1:8" ht="18.75" customHeight="1" x14ac:dyDescent="0.3">
      <c r="A4" s="74" t="s">
        <v>44</v>
      </c>
      <c r="B4" s="74"/>
      <c r="C4" s="74"/>
      <c r="D4" s="74"/>
      <c r="E4" s="74"/>
      <c r="F4" s="74"/>
      <c r="G4" s="74"/>
      <c r="H4" s="74"/>
    </row>
    <row r="5" spans="1:8" ht="16.5" customHeight="1" x14ac:dyDescent="0.25"/>
    <row r="6" spans="1:8" x14ac:dyDescent="0.25">
      <c r="C6" s="3" t="s">
        <v>1</v>
      </c>
      <c r="D6" s="7" t="s">
        <v>38</v>
      </c>
    </row>
    <row r="7" spans="1:8" x14ac:dyDescent="0.25">
      <c r="C7" s="3" t="s">
        <v>2</v>
      </c>
      <c r="D7" s="4" t="s">
        <v>42</v>
      </c>
    </row>
    <row r="9" spans="1:8" ht="17.25" x14ac:dyDescent="0.25">
      <c r="D9" s="5" t="s">
        <v>3</v>
      </c>
      <c r="E9" s="6">
        <v>49.4</v>
      </c>
      <c r="F9" s="7" t="s">
        <v>4</v>
      </c>
      <c r="G9" s="8"/>
    </row>
    <row r="10" spans="1:8" ht="16.899999999999999" x14ac:dyDescent="0.25">
      <c r="D10" s="5" t="s">
        <v>33</v>
      </c>
      <c r="E10" s="47">
        <v>5499</v>
      </c>
      <c r="F10" s="7" t="s">
        <v>4</v>
      </c>
      <c r="G10" s="8"/>
    </row>
    <row r="11" spans="1:8" ht="14.45" thickBot="1" x14ac:dyDescent="0.3">
      <c r="D11" s="8"/>
    </row>
    <row r="12" spans="1:8" ht="17.25" x14ac:dyDescent="0.25">
      <c r="B12" s="9" t="s">
        <v>5</v>
      </c>
      <c r="C12" s="43"/>
      <c r="D12" s="61"/>
      <c r="E12" s="10" t="s">
        <v>6</v>
      </c>
      <c r="F12" s="40" t="s">
        <v>7</v>
      </c>
      <c r="G12" s="51" t="s">
        <v>8</v>
      </c>
      <c r="H12" s="11" t="s">
        <v>9</v>
      </c>
    </row>
    <row r="13" spans="1:8" ht="15" customHeight="1" x14ac:dyDescent="0.25">
      <c r="B13" s="13">
        <v>100</v>
      </c>
      <c r="C13" s="12" t="s">
        <v>11</v>
      </c>
      <c r="D13" s="63"/>
      <c r="E13" s="59">
        <v>0.5</v>
      </c>
      <c r="F13" s="60">
        <f>E9*E13</f>
        <v>24.7</v>
      </c>
      <c r="G13" s="99" t="s">
        <v>43</v>
      </c>
      <c r="H13" s="86"/>
    </row>
    <row r="14" spans="1:8" x14ac:dyDescent="0.25">
      <c r="B14" s="62"/>
      <c r="C14" s="91" t="s">
        <v>34</v>
      </c>
      <c r="D14" s="92"/>
      <c r="E14" s="93">
        <v>2.95</v>
      </c>
      <c r="F14" s="96">
        <f>E9*E14</f>
        <v>145.73000000000002</v>
      </c>
      <c r="G14" s="99"/>
      <c r="H14" s="87"/>
    </row>
    <row r="15" spans="1:8" x14ac:dyDescent="0.25">
      <c r="B15" s="13">
        <v>500</v>
      </c>
      <c r="C15" s="12" t="s">
        <v>13</v>
      </c>
      <c r="D15" s="63"/>
      <c r="E15" s="94"/>
      <c r="F15" s="97"/>
      <c r="G15" s="99"/>
      <c r="H15" s="87"/>
    </row>
    <row r="16" spans="1:8" x14ac:dyDescent="0.25">
      <c r="B16" s="13">
        <v>200</v>
      </c>
      <c r="C16" s="12" t="s">
        <v>12</v>
      </c>
      <c r="D16" s="63"/>
      <c r="E16" s="94"/>
      <c r="F16" s="97"/>
      <c r="G16" s="99"/>
      <c r="H16" s="87"/>
    </row>
    <row r="17" spans="2:8" x14ac:dyDescent="0.25">
      <c r="B17" s="13">
        <v>300</v>
      </c>
      <c r="C17" s="82" t="s">
        <v>35</v>
      </c>
      <c r="D17" s="83"/>
      <c r="E17" s="94"/>
      <c r="F17" s="97"/>
      <c r="G17" s="99"/>
      <c r="H17" s="87"/>
    </row>
    <row r="18" spans="2:8" x14ac:dyDescent="0.25">
      <c r="B18" s="13">
        <v>400</v>
      </c>
      <c r="C18" s="82" t="s">
        <v>10</v>
      </c>
      <c r="D18" s="83"/>
      <c r="E18" s="94"/>
      <c r="F18" s="97"/>
      <c r="G18" s="99"/>
      <c r="H18" s="87"/>
    </row>
    <row r="19" spans="2:8" x14ac:dyDescent="0.25">
      <c r="B19" s="13">
        <v>700</v>
      </c>
      <c r="C19" s="82" t="s">
        <v>46</v>
      </c>
      <c r="D19" s="83"/>
      <c r="E19" s="95"/>
      <c r="F19" s="98"/>
      <c r="G19" s="99"/>
      <c r="H19" s="87"/>
    </row>
    <row r="20" spans="2:8" ht="15" customHeight="1" x14ac:dyDescent="0.25">
      <c r="B20" s="42">
        <v>100</v>
      </c>
      <c r="C20" s="39" t="s">
        <v>39</v>
      </c>
      <c r="D20" s="64"/>
      <c r="E20" s="59">
        <f>F20/E9</f>
        <v>1.2753036437246963</v>
      </c>
      <c r="F20" s="60">
        <v>63</v>
      </c>
      <c r="G20" s="100"/>
      <c r="H20" s="88"/>
    </row>
    <row r="21" spans="2:8" x14ac:dyDescent="0.25">
      <c r="B21" s="14"/>
      <c r="C21" s="15" t="s">
        <v>14</v>
      </c>
      <c r="D21" s="65"/>
      <c r="E21" s="16">
        <f>SUM(E13:E20)</f>
        <v>4.7253036437246969</v>
      </c>
      <c r="F21" s="41">
        <f>SUM(F13:F20)</f>
        <v>233.43</v>
      </c>
      <c r="G21" s="52"/>
      <c r="H21" s="58"/>
    </row>
    <row r="22" spans="2:8" x14ac:dyDescent="0.25">
      <c r="B22" s="17"/>
      <c r="C22" s="66"/>
      <c r="D22" s="67"/>
      <c r="E22" s="18"/>
      <c r="F22" s="45"/>
      <c r="G22" s="53"/>
      <c r="H22" s="19"/>
    </row>
    <row r="23" spans="2:8" ht="17.25" x14ac:dyDescent="0.25">
      <c r="B23" s="20" t="s">
        <v>15</v>
      </c>
      <c r="C23" s="15"/>
      <c r="D23" s="65"/>
      <c r="E23" s="21" t="s">
        <v>6</v>
      </c>
      <c r="F23" s="44" t="s">
        <v>7</v>
      </c>
      <c r="G23" s="54" t="s">
        <v>8</v>
      </c>
      <c r="H23" s="22" t="s">
        <v>9</v>
      </c>
    </row>
    <row r="24" spans="2:8" ht="18.75" customHeight="1" x14ac:dyDescent="0.25">
      <c r="B24" s="13">
        <v>300</v>
      </c>
      <c r="C24" s="75" t="s">
        <v>41</v>
      </c>
      <c r="D24" s="76"/>
      <c r="E24" s="69">
        <v>2.8</v>
      </c>
      <c r="F24" s="70">
        <v>106</v>
      </c>
      <c r="G24" s="89" t="s">
        <v>16</v>
      </c>
      <c r="H24" s="79" t="s">
        <v>36</v>
      </c>
    </row>
    <row r="25" spans="2:8" ht="18.75" customHeight="1" x14ac:dyDescent="0.25">
      <c r="B25" s="13">
        <v>300</v>
      </c>
      <c r="C25" s="39" t="s">
        <v>40</v>
      </c>
      <c r="D25" s="64"/>
      <c r="E25" s="71">
        <f>F25/E9</f>
        <v>0.20242914979757085</v>
      </c>
      <c r="F25" s="70">
        <v>10</v>
      </c>
      <c r="G25" s="90"/>
      <c r="H25" s="80"/>
    </row>
    <row r="26" spans="2:8" ht="15" customHeight="1" x14ac:dyDescent="0.25">
      <c r="B26" s="13">
        <v>600</v>
      </c>
      <c r="C26" s="12" t="s">
        <v>17</v>
      </c>
      <c r="D26" s="63"/>
      <c r="E26" s="71"/>
      <c r="F26" s="70"/>
      <c r="G26" s="55"/>
      <c r="H26" s="80"/>
    </row>
    <row r="27" spans="2:8" ht="15" customHeight="1" x14ac:dyDescent="0.25">
      <c r="B27" s="13"/>
      <c r="C27" s="12">
        <v>610</v>
      </c>
      <c r="D27" s="63" t="s">
        <v>18</v>
      </c>
      <c r="E27" s="71">
        <f>F27/E9</f>
        <v>0.76923076923076927</v>
      </c>
      <c r="F27" s="70">
        <v>38</v>
      </c>
      <c r="G27" s="84" t="s">
        <v>19</v>
      </c>
      <c r="H27" s="80"/>
    </row>
    <row r="28" spans="2:8" x14ac:dyDescent="0.25">
      <c r="B28" s="13"/>
      <c r="C28" s="12">
        <v>620</v>
      </c>
      <c r="D28" s="63" t="s">
        <v>20</v>
      </c>
      <c r="E28" s="71">
        <f>F28/E9</f>
        <v>1.1740890688259109</v>
      </c>
      <c r="F28" s="70">
        <v>58</v>
      </c>
      <c r="G28" s="85"/>
      <c r="H28" s="80"/>
    </row>
    <row r="29" spans="2:8" x14ac:dyDescent="0.25">
      <c r="B29" s="13"/>
      <c r="C29" s="12">
        <v>630</v>
      </c>
      <c r="D29" s="63" t="s">
        <v>21</v>
      </c>
      <c r="E29" s="71">
        <f>F29/E9</f>
        <v>0.22267206477732795</v>
      </c>
      <c r="F29" s="70">
        <v>11</v>
      </c>
      <c r="G29" s="85"/>
      <c r="H29" s="80"/>
    </row>
    <row r="30" spans="2:8" ht="16.5" customHeight="1" x14ac:dyDescent="0.25">
      <c r="B30" s="13">
        <v>700</v>
      </c>
      <c r="C30" s="75" t="s">
        <v>37</v>
      </c>
      <c r="D30" s="76"/>
      <c r="E30" s="71">
        <f>F30/E9</f>
        <v>0.60728744939271262</v>
      </c>
      <c r="F30" s="70">
        <v>30</v>
      </c>
      <c r="G30" s="56" t="s">
        <v>16</v>
      </c>
      <c r="H30" s="81"/>
    </row>
    <row r="31" spans="2:8" ht="15" customHeight="1" thickBot="1" x14ac:dyDescent="0.3">
      <c r="B31" s="23"/>
      <c r="C31" s="24" t="s">
        <v>22</v>
      </c>
      <c r="D31" s="68"/>
      <c r="E31" s="72">
        <f>SUM(E24:E30)</f>
        <v>5.7757085020242913</v>
      </c>
      <c r="F31" s="73">
        <f>SUM(F24:F30)</f>
        <v>253</v>
      </c>
      <c r="G31" s="57"/>
      <c r="H31" s="25"/>
    </row>
    <row r="32" spans="2:8" ht="17.25" customHeight="1" x14ac:dyDescent="0.25">
      <c r="B32" s="26"/>
      <c r="C32" s="8"/>
      <c r="D32" s="8"/>
      <c r="E32" s="27"/>
      <c r="F32" s="28"/>
      <c r="G32" s="29"/>
    </row>
    <row r="33" spans="2:8" ht="15" customHeight="1" x14ac:dyDescent="0.25">
      <c r="B33" s="77" t="s">
        <v>23</v>
      </c>
      <c r="C33" s="77"/>
      <c r="D33" s="77"/>
      <c r="E33" s="27">
        <f>E21+E31</f>
        <v>10.501012145748987</v>
      </c>
      <c r="F33" s="28">
        <f>F31+F21</f>
        <v>486.43</v>
      </c>
      <c r="G33" s="29"/>
    </row>
    <row r="34" spans="2:8" x14ac:dyDescent="0.25">
      <c r="B34" s="26" t="s">
        <v>24</v>
      </c>
      <c r="C34" s="49"/>
      <c r="D34" s="31">
        <v>0.2</v>
      </c>
      <c r="E34" s="30">
        <f>E33*D34</f>
        <v>2.1002024291497974</v>
      </c>
      <c r="F34" s="28">
        <f>E34*E9</f>
        <v>103.74999999999999</v>
      </c>
    </row>
    <row r="35" spans="2:8" x14ac:dyDescent="0.25">
      <c r="B35" s="8" t="s">
        <v>25</v>
      </c>
      <c r="C35" s="8"/>
      <c r="D35" s="8"/>
      <c r="E35" s="32">
        <f>E34+E33</f>
        <v>12.601214574898785</v>
      </c>
      <c r="F35" s="28">
        <f>F34+F33</f>
        <v>590.17999999999995</v>
      </c>
      <c r="G35" s="29"/>
    </row>
    <row r="36" spans="2:8" x14ac:dyDescent="0.25">
      <c r="B36" s="8" t="s">
        <v>26</v>
      </c>
      <c r="C36" s="8"/>
      <c r="D36" s="8"/>
      <c r="E36" s="32"/>
      <c r="F36" s="28">
        <f>F33*G36</f>
        <v>5837.16</v>
      </c>
      <c r="G36" s="33">
        <v>12</v>
      </c>
      <c r="H36" s="34" t="s">
        <v>32</v>
      </c>
    </row>
    <row r="37" spans="2:8" ht="15.75" thickBot="1" x14ac:dyDescent="0.3">
      <c r="B37" s="8" t="s">
        <v>27</v>
      </c>
      <c r="C37" s="8"/>
      <c r="D37" s="8"/>
      <c r="E37" s="35"/>
      <c r="F37" s="36">
        <f>F35*G37</f>
        <v>7082.16</v>
      </c>
      <c r="G37" s="37">
        <v>12</v>
      </c>
      <c r="H37" s="38" t="s">
        <v>32</v>
      </c>
    </row>
    <row r="38" spans="2:8" ht="15.75" x14ac:dyDescent="0.25">
      <c r="B38" s="78"/>
      <c r="C38" s="78"/>
      <c r="D38" s="78"/>
      <c r="E38" s="78"/>
      <c r="F38" s="78"/>
      <c r="G38" s="50"/>
      <c r="H38" s="2"/>
    </row>
    <row r="39" spans="2:8" ht="60.75" customHeight="1" x14ac:dyDescent="0.25">
      <c r="B39" s="101" t="s">
        <v>28</v>
      </c>
      <c r="C39" s="101"/>
      <c r="D39" s="101"/>
      <c r="E39" s="101"/>
      <c r="F39" s="101"/>
      <c r="G39" s="101"/>
      <c r="H39" s="101"/>
    </row>
    <row r="40" spans="2:8" ht="15.75" x14ac:dyDescent="0.25">
      <c r="B40" s="2"/>
      <c r="C40" s="2"/>
      <c r="D40" s="2"/>
      <c r="E40" s="2"/>
      <c r="F40" s="2"/>
      <c r="G40" s="2"/>
      <c r="H40" s="2"/>
    </row>
    <row r="41" spans="2:8" ht="15.75" x14ac:dyDescent="0.25">
      <c r="B41" s="2"/>
      <c r="C41" s="2"/>
      <c r="D41" s="2"/>
      <c r="E41" s="2"/>
      <c r="F41" s="2"/>
      <c r="G41" s="2"/>
      <c r="H41" s="2"/>
    </row>
    <row r="42" spans="2:8" x14ac:dyDescent="0.25">
      <c r="B42" s="8" t="s">
        <v>29</v>
      </c>
      <c r="C42" s="8"/>
      <c r="D42" s="8"/>
      <c r="E42" s="8" t="s">
        <v>30</v>
      </c>
    </row>
    <row r="44" spans="2:8" x14ac:dyDescent="0.25">
      <c r="B44" s="46" t="s">
        <v>31</v>
      </c>
      <c r="C44" s="46"/>
      <c r="D44" s="46"/>
      <c r="E44" s="46" t="s">
        <v>31</v>
      </c>
      <c r="F44" s="46"/>
      <c r="G44" s="46"/>
    </row>
    <row r="45" spans="2:8" ht="15.75" x14ac:dyDescent="0.25">
      <c r="B45" s="2"/>
      <c r="C45" s="2"/>
      <c r="D45" s="2"/>
      <c r="E45" s="2"/>
      <c r="F45" s="2"/>
      <c r="G45" s="2"/>
      <c r="H45" s="2"/>
    </row>
  </sheetData>
  <mergeCells count="17">
    <mergeCell ref="B39:H39"/>
    <mergeCell ref="A4:H4"/>
    <mergeCell ref="C24:D24"/>
    <mergeCell ref="C30:D30"/>
    <mergeCell ref="B33:D33"/>
    <mergeCell ref="B38:F38"/>
    <mergeCell ref="H24:H30"/>
    <mergeCell ref="C17:D17"/>
    <mergeCell ref="C18:D18"/>
    <mergeCell ref="C19:D19"/>
    <mergeCell ref="G27:G29"/>
    <mergeCell ref="H13:H20"/>
    <mergeCell ref="G24:G25"/>
    <mergeCell ref="C14:D14"/>
    <mergeCell ref="E14:E19"/>
    <mergeCell ref="F14:F19"/>
    <mergeCell ref="G13:G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122950-B537-4DC0-B664-A6FFB6191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purl.org/dc/elements/1.1/"/>
    <ds:schemaRef ds:uri="http://purl.org/dc/dcmitype/"/>
    <ds:schemaRef ds:uri="http://schemas.microsoft.com/office/infopath/2007/PartnerControls"/>
    <ds:schemaRef ds:uri="http://schemas.openxmlformats.org/package/2006/metadata/core-properties"/>
    <ds:schemaRef ds:uri="d65e48b5-f38d-431e-9b4f-47403bf4583f"/>
    <ds:schemaRef ds:uri="http://schemas.microsoft.com/office/2006/documentManagement/types"/>
    <ds:schemaRef ds:uri="4295b89e-2911-42f0-a767-8ca596d6842f"/>
    <ds:schemaRef ds:uri="http://purl.org/dc/terms/"/>
    <ds:schemaRef ds:uri="a4634551-c501-4e5e-ac96-dde1e0c9b25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nr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2024-01-03T11:56:33Z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